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L19" i="1"/>
  <c r="J19"/>
  <c r="E16" l="1"/>
  <c r="D16"/>
  <c r="L25"/>
  <c r="K25"/>
  <c r="J25"/>
  <c r="I25"/>
  <c r="H25"/>
  <c r="F16"/>
  <c r="B16" l="1"/>
  <c r="L30" l="1"/>
  <c r="L17"/>
  <c r="L18"/>
  <c r="L20"/>
  <c r="J33"/>
  <c r="I33"/>
  <c r="B28"/>
  <c r="B6"/>
  <c r="B26" l="1"/>
  <c r="B36" s="1"/>
  <c r="L21"/>
  <c r="J35"/>
  <c r="J30"/>
  <c r="J20"/>
  <c r="I35"/>
  <c r="K20"/>
  <c r="I20"/>
  <c r="H20"/>
  <c r="L33" l="1"/>
  <c r="L34"/>
  <c r="L9"/>
  <c r="I30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L6" s="1"/>
  <c r="K8"/>
  <c r="J10"/>
  <c r="J12"/>
  <c r="J13"/>
  <c r="I10"/>
  <c r="I11"/>
  <c r="I12"/>
  <c r="I13"/>
  <c r="H8" l="1"/>
  <c r="H22"/>
  <c r="H23"/>
  <c r="L24"/>
  <c r="K19"/>
  <c r="K21"/>
  <c r="K22"/>
  <c r="K23"/>
  <c r="K24"/>
  <c r="K34"/>
  <c r="K35"/>
  <c r="I22"/>
  <c r="C28"/>
  <c r="D28"/>
  <c r="E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J16"/>
  <c r="I16" l="1"/>
  <c r="K16"/>
  <c r="F26"/>
  <c r="F36" s="1"/>
  <c r="G25" s="1"/>
  <c r="C26"/>
  <c r="L28"/>
  <c r="I28"/>
  <c r="H28"/>
  <c r="J28"/>
  <c r="H16"/>
  <c r="E26"/>
  <c r="D26"/>
  <c r="D36" s="1"/>
  <c r="I6"/>
  <c r="J6"/>
  <c r="H6"/>
  <c r="K28"/>
  <c r="K6"/>
  <c r="G16" l="1"/>
  <c r="G20"/>
  <c r="G9"/>
  <c r="G6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<sst xmlns="http://schemas.openxmlformats.org/spreadsheetml/2006/main" count="53" uniqueCount="47">
  <si>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</si>
  <si>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</si>
  <si>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</si>
  <si>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</si>
  <si>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</si>
  <si>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</si>
  <si>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</si>
  <si>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</si>
  <si>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</si>
  <si>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</si>
  <si>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</si>
  <si>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</si>
  <si>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</si>
  <si>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</si>
  <si>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</si>
  <si>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</si>
  <si>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</si>
  <si>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</si>
  <si>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</si>
  <si>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</si>
  <si>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</si>
  <si>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</si>
  <si>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</si>
  <si>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</si>
  <si>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</si>
  <si>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</si>
  <si>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</si>
  <si>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</si>
  <si>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</si>
  <si>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</si>
  <si>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</si>
  <si>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</si>
  <si>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</si>
  <si>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</si>
  <si>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</si>
  <si>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</si>
  <si>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</si>
  <si>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Бюджетные назначения на 2022 год  (решение от 28.12.2021 №2)</t>
  </si>
  <si>
    <t>на 2022 год, %</t>
  </si>
  <si>
    <t xml:space="preserve">ИНФОРМАЦИЯ  ПО  ДОХОДАМ  МЕСТНОГО  БЮДЖЕТА    за 12 месяцев 2022 года                                                                                                                                                                                                                                               </t>
  </si>
  <si>
    <t>Уточненные бюджетные назначения на 2022 год    (решение от 28.12.2022 №11, ф.0503117</t>
  </si>
  <si>
    <t>Показатели кассового исполнения        за  2022 год                     (ф. 0503117)</t>
  </si>
  <si>
    <t xml:space="preserve">Отклонение  показателей  исполнения бюджета за 2022 год относительно уточненных бюджетных назначений на 12 мес 2022, тыс.руб.  </t>
  </si>
  <si>
    <t>Исполнение бюджета           за 12 мес. 2022  года относительно уточненных бюджетных назначений</t>
  </si>
  <si>
    <t>Отклонение  показателей  исполнения бюджета за   12 мес 2022 года относительно  12 мес 2021 года</t>
  </si>
  <si>
    <t>Показатели кассового исполнения за   2021 год</t>
  </si>
  <si>
    <t>на 12 мес.               2022 года, %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</si>
</sst>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7" fontId="3" fillId="7" borderId="10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top" wrapText="1"/>
    </xf>
    <xf numFmtId="166" fontId="6" fillId="0" borderId="1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center" vertical="top" wrapText="1"/>
    </xf>
    <xf numFmtId="166" fontId="6" fillId="0" borderId="45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10" sqref="A10"/>
      <selection pane="bottomRight" activeCell="F31" sqref="F31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60"/>
      <c r="K1" s="160"/>
      <c r="L1" s="160"/>
    </row>
    <row r="2" spans="1:16" ht="12" customHeight="1">
      <c r="A2" s="151" t="s">
        <v>39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6" ht="12.75" customHeight="1" thickBot="1">
      <c r="A3" s="16"/>
      <c r="B3" s="17"/>
      <c r="C3" s="17"/>
      <c r="D3" s="18"/>
      <c r="E3" s="18"/>
      <c r="F3" s="152"/>
      <c r="G3" s="152"/>
      <c r="H3" s="152"/>
      <c r="I3" s="152"/>
      <c r="J3" s="152"/>
      <c r="K3" s="20"/>
      <c r="L3" s="36" t="s">
        <v>26</v>
      </c>
    </row>
    <row r="4" spans="1:16" ht="63" customHeight="1">
      <c r="A4" s="149" t="s">
        <v>20</v>
      </c>
      <c r="B4" s="163" t="s">
        <v>45</v>
      </c>
      <c r="C4" s="153" t="s">
        <v>37</v>
      </c>
      <c r="D4" s="165" t="s">
        <v>40</v>
      </c>
      <c r="E4" s="153" t="s">
        <v>30</v>
      </c>
      <c r="F4" s="153" t="s">
        <v>41</v>
      </c>
      <c r="G4" s="155" t="s">
        <v>22</v>
      </c>
      <c r="H4" s="157" t="s">
        <v>42</v>
      </c>
      <c r="I4" s="155" t="s">
        <v>43</v>
      </c>
      <c r="J4" s="155"/>
      <c r="K4" s="161" t="s">
        <v>44</v>
      </c>
      <c r="L4" s="162"/>
    </row>
    <row r="5" spans="1:16" ht="57.75" customHeight="1" thickBot="1">
      <c r="A5" s="150"/>
      <c r="B5" s="164"/>
      <c r="C5" s="154"/>
      <c r="D5" s="166"/>
      <c r="E5" s="154"/>
      <c r="F5" s="154"/>
      <c r="G5" s="156"/>
      <c r="H5" s="158"/>
      <c r="I5" s="65" t="s">
        <v>38</v>
      </c>
      <c r="J5" s="148" t="s">
        <v>46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4335.8</v>
      </c>
      <c r="C6" s="55">
        <f>SUM(C7:C15)</f>
        <v>3721.8999999999996</v>
      </c>
      <c r="D6" s="55">
        <f t="shared" ref="D6:E6" si="0">SUM(D7:D15)</f>
        <v>3668.2</v>
      </c>
      <c r="E6" s="55">
        <f t="shared" si="0"/>
        <v>3668.2</v>
      </c>
      <c r="F6" s="55">
        <f>SUM(F7:F15)</f>
        <v>3289.8</v>
      </c>
      <c r="G6" s="128">
        <f t="shared" ref="G6:G13" si="1">F6/$F$36</f>
        <v>5.4898623279098877E-2</v>
      </c>
      <c r="H6" s="84">
        <f t="shared" ref="H6:H13" si="2">F6-E6</f>
        <v>-378.39999999999964</v>
      </c>
      <c r="I6" s="86">
        <f t="shared" ref="I6:I13" si="3">F6/D6</f>
        <v>0.89684313832397367</v>
      </c>
      <c r="J6" s="86">
        <f t="shared" ref="J6:J22" si="4">F6/E6</f>
        <v>0.89684313832397367</v>
      </c>
      <c r="K6" s="87">
        <f t="shared" ref="K6:K26" si="5">F6-B6</f>
        <v>-1046</v>
      </c>
      <c r="L6" s="124">
        <f>F6/B6-100%</f>
        <v>-0.24124729000415146</v>
      </c>
    </row>
    <row r="7" spans="1:16" ht="13.5" customHeight="1">
      <c r="A7" s="25" t="s">
        <v>0</v>
      </c>
      <c r="B7" s="58">
        <v>1378.3</v>
      </c>
      <c r="C7" s="104">
        <v>1244.8</v>
      </c>
      <c r="D7" s="58">
        <v>1331.1</v>
      </c>
      <c r="E7" s="58">
        <v>1331.1</v>
      </c>
      <c r="F7" s="58">
        <v>1489.6</v>
      </c>
      <c r="G7" s="113">
        <f t="shared" si="1"/>
        <v>2.4857738840216935E-2</v>
      </c>
      <c r="H7" s="114">
        <f t="shared" si="2"/>
        <v>158.5</v>
      </c>
      <c r="I7" s="115">
        <f t="shared" si="3"/>
        <v>1.119074449703253</v>
      </c>
      <c r="J7" s="115">
        <f t="shared" si="4"/>
        <v>1.119074449703253</v>
      </c>
      <c r="K7" s="109">
        <f t="shared" si="5"/>
        <v>111.29999999999995</v>
      </c>
      <c r="L7" s="110">
        <f>F7/B7-100%</f>
        <v>8.075165058405287E-2</v>
      </c>
    </row>
    <row r="8" spans="1:16" ht="12" customHeight="1">
      <c r="A8" s="25" t="s">
        <v>28</v>
      </c>
      <c r="B8" s="108">
        <v>290.39999999999998</v>
      </c>
      <c r="C8" s="107">
        <v>319.3</v>
      </c>
      <c r="D8" s="108">
        <v>339.3</v>
      </c>
      <c r="E8" s="108">
        <v>339.3</v>
      </c>
      <c r="F8" s="108">
        <v>368.5</v>
      </c>
      <c r="G8" s="31">
        <f t="shared" si="1"/>
        <v>6.1493533583646225E-3</v>
      </c>
      <c r="H8" s="39">
        <f t="shared" si="2"/>
        <v>29.199999999999989</v>
      </c>
      <c r="I8" s="50">
        <f t="shared" si="3"/>
        <v>1.0860595343353963</v>
      </c>
      <c r="J8" s="50">
        <f t="shared" si="4"/>
        <v>1.0860595343353963</v>
      </c>
      <c r="K8" s="46">
        <f t="shared" si="5"/>
        <v>78.100000000000023</v>
      </c>
      <c r="L8" s="75">
        <f t="shared" ref="L8:L9" si="6">F8/B8-100%</f>
        <v>0.26893939393939403</v>
      </c>
    </row>
    <row r="9" spans="1:16" ht="25.5" customHeight="1">
      <c r="A9" s="25" t="s">
        <v>36</v>
      </c>
      <c r="B9" s="108">
        <v>275.5</v>
      </c>
      <c r="C9" s="107">
        <v>140</v>
      </c>
      <c r="D9" s="108">
        <v>222.3</v>
      </c>
      <c r="E9" s="108">
        <v>222.3</v>
      </c>
      <c r="F9" s="108">
        <v>259.89999999999998</v>
      </c>
      <c r="G9" s="31">
        <f t="shared" si="1"/>
        <v>4.3370880267000417E-3</v>
      </c>
      <c r="H9" s="39">
        <f t="shared" si="2"/>
        <v>37.599999999999966</v>
      </c>
      <c r="I9" s="50">
        <f t="shared" si="3"/>
        <v>1.1691408007197479</v>
      </c>
      <c r="J9" s="50">
        <f t="shared" si="4"/>
        <v>1.1691408007197479</v>
      </c>
      <c r="K9" s="46">
        <f t="shared" si="5"/>
        <v>-15.600000000000023</v>
      </c>
      <c r="L9" s="75">
        <f t="shared" si="6"/>
        <v>-5.6624319419237845E-2</v>
      </c>
    </row>
    <row r="10" spans="1:16" ht="12" customHeight="1">
      <c r="A10" s="22" t="s">
        <v>1</v>
      </c>
      <c r="B10" s="38">
        <v>1867.3</v>
      </c>
      <c r="C10" s="105">
        <v>1811.3</v>
      </c>
      <c r="D10" s="39">
        <v>1569</v>
      </c>
      <c r="E10" s="39">
        <v>1569</v>
      </c>
      <c r="F10" s="38">
        <v>1096.2</v>
      </c>
      <c r="G10" s="31">
        <f t="shared" si="1"/>
        <v>1.8292866082603255E-2</v>
      </c>
      <c r="H10" s="39">
        <f t="shared" si="2"/>
        <v>-472.79999999999995</v>
      </c>
      <c r="I10" s="50">
        <f t="shared" si="3"/>
        <v>0.69866156787762912</v>
      </c>
      <c r="J10" s="50">
        <f t="shared" si="4"/>
        <v>0.69866156787762912</v>
      </c>
      <c r="K10" s="46">
        <f t="shared" si="5"/>
        <v>-771.09999999999991</v>
      </c>
      <c r="L10" s="75">
        <f t="shared" ref="L10:L22" si="7">F10/B10-100%</f>
        <v>-0.41294917795747865</v>
      </c>
    </row>
    <row r="11" spans="1:16" ht="14.25" customHeight="1">
      <c r="A11" s="22" t="s">
        <v>15</v>
      </c>
      <c r="B11" s="38">
        <v>20.7</v>
      </c>
      <c r="C11" s="105">
        <v>9.1</v>
      </c>
      <c r="D11" s="39">
        <v>9.1</v>
      </c>
      <c r="E11" s="39">
        <v>9.1</v>
      </c>
      <c r="F11" s="38">
        <v>7.9</v>
      </c>
      <c r="G11" s="31">
        <f t="shared" si="1"/>
        <v>1.3183145598664997E-4</v>
      </c>
      <c r="H11" s="39">
        <f t="shared" si="2"/>
        <v>-1.1999999999999993</v>
      </c>
      <c r="I11" s="50">
        <f t="shared" si="3"/>
        <v>0.86813186813186816</v>
      </c>
      <c r="J11" s="50">
        <f t="shared" si="4"/>
        <v>0.86813186813186816</v>
      </c>
      <c r="K11" s="46">
        <f t="shared" si="5"/>
        <v>-12.799999999999999</v>
      </c>
      <c r="L11" s="75">
        <f t="shared" si="7"/>
        <v>-0.61835748792270528</v>
      </c>
    </row>
    <row r="12" spans="1:16" s="6" customFormat="1" ht="12.75" customHeight="1">
      <c r="A12" s="23" t="s">
        <v>2</v>
      </c>
      <c r="B12" s="38">
        <v>507.1</v>
      </c>
      <c r="C12" s="97">
        <v>192.4</v>
      </c>
      <c r="D12" s="38">
        <v>192.4</v>
      </c>
      <c r="E12" s="38">
        <v>192.4</v>
      </c>
      <c r="F12" s="38">
        <v>64.099999999999994</v>
      </c>
      <c r="G12" s="31">
        <f t="shared" si="1"/>
        <v>1.0696704213600332E-3</v>
      </c>
      <c r="H12" s="39">
        <f t="shared" si="2"/>
        <v>-128.30000000000001</v>
      </c>
      <c r="I12" s="50">
        <f t="shared" si="3"/>
        <v>0.33316008316008311</v>
      </c>
      <c r="J12" s="50">
        <f t="shared" si="4"/>
        <v>0.33316008316008311</v>
      </c>
      <c r="K12" s="46">
        <f t="shared" si="5"/>
        <v>-443</v>
      </c>
      <c r="L12" s="75">
        <f t="shared" si="7"/>
        <v>-0.87359495168605794</v>
      </c>
      <c r="N12" s="159"/>
      <c r="O12" s="159"/>
      <c r="P12" s="159"/>
    </row>
    <row r="13" spans="1:16" ht="15" customHeight="1" thickBot="1">
      <c r="A13" s="23" t="s">
        <v>9</v>
      </c>
      <c r="B13" s="51">
        <v>4.2</v>
      </c>
      <c r="C13" s="106">
        <v>5</v>
      </c>
      <c r="D13" s="51">
        <v>5</v>
      </c>
      <c r="E13" s="51">
        <v>5</v>
      </c>
      <c r="F13" s="51">
        <v>4.3</v>
      </c>
      <c r="G13" s="77">
        <f t="shared" si="1"/>
        <v>7.1756362119315811E-5</v>
      </c>
      <c r="H13" s="72">
        <f t="shared" si="2"/>
        <v>-0.70000000000000018</v>
      </c>
      <c r="I13" s="50">
        <f t="shared" si="3"/>
        <v>0.86</v>
      </c>
      <c r="J13" s="122">
        <f t="shared" si="4"/>
        <v>0.86</v>
      </c>
      <c r="K13" s="46">
        <f t="shared" si="5"/>
        <v>9.9999999999999645E-2</v>
      </c>
      <c r="L13" s="126">
        <f t="shared" si="7"/>
        <v>2.3809523809523725E-2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27.75" customHeight="1" thickBot="1">
      <c r="A15" s="147" t="s">
        <v>16</v>
      </c>
      <c r="B15" s="44">
        <v>-7.7</v>
      </c>
      <c r="C15" s="49">
        <v>0</v>
      </c>
      <c r="D15" s="49">
        <v>0</v>
      </c>
      <c r="E15" s="45">
        <v>0</v>
      </c>
      <c r="F15" s="44">
        <v>-0.7</v>
      </c>
      <c r="G15" s="59">
        <f t="shared" si="8"/>
        <v>-1.3015991074748977E-4</v>
      </c>
      <c r="H15" s="45"/>
      <c r="I15" s="50"/>
      <c r="J15" s="50" t="e">
        <f t="shared" si="4"/>
        <v>#DIV/0!</v>
      </c>
      <c r="K15" s="46">
        <f t="shared" si="5"/>
        <v>7</v>
      </c>
      <c r="L15" s="75">
        <f t="shared" si="7"/>
        <v>-0.90909090909090906</v>
      </c>
    </row>
    <row r="16" spans="1:16" s="14" customFormat="1" ht="19.5" customHeight="1" thickBot="1">
      <c r="A16" s="28" t="s">
        <v>8</v>
      </c>
      <c r="B16" s="84">
        <f>SUM(B19:B25)</f>
        <v>945.5</v>
      </c>
      <c r="C16" s="83">
        <f t="shared" ref="C16" si="9">SUM(C17:C24)</f>
        <v>1086.0999999999999</v>
      </c>
      <c r="D16" s="83">
        <f>SUM(D19:D25)</f>
        <v>1159.8</v>
      </c>
      <c r="E16" s="83">
        <f>SUM(E19:E25)</f>
        <v>1159.8</v>
      </c>
      <c r="F16" s="84">
        <f>SUM(F19:F25)</f>
        <v>1001.0000000000001</v>
      </c>
      <c r="G16" s="128">
        <f t="shared" ref="G16" si="10">F16/$F$36</f>
        <v>1.6704213600333754E-2</v>
      </c>
      <c r="H16" s="84">
        <f>F16-E16</f>
        <v>-158.79999999999984</v>
      </c>
      <c r="I16" s="86">
        <f t="shared" ref="I16:I21" si="11">F16/D16</f>
        <v>0.86307984135195737</v>
      </c>
      <c r="J16" s="121">
        <f t="shared" si="4"/>
        <v>0.86307984135195737</v>
      </c>
      <c r="K16" s="87">
        <f t="shared" si="5"/>
        <v>55.500000000000114</v>
      </c>
      <c r="L16" s="125">
        <f t="shared" si="7"/>
        <v>5.8699101004759502E-2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4" si="12">F17/$F$36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4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77.25" customHeight="1" thickBot="1">
      <c r="A19" s="145" t="s">
        <v>33</v>
      </c>
      <c r="B19" s="57">
        <v>60.6</v>
      </c>
      <c r="C19" s="57">
        <v>55</v>
      </c>
      <c r="D19" s="57">
        <v>55</v>
      </c>
      <c r="E19" s="57">
        <v>55</v>
      </c>
      <c r="F19" s="57">
        <v>21.9</v>
      </c>
      <c r="G19" s="102">
        <f t="shared" si="12"/>
        <v>3.6545682102628283E-4</v>
      </c>
      <c r="H19" s="129">
        <f>F19-E19</f>
        <v>-33.1</v>
      </c>
      <c r="I19" s="118">
        <f t="shared" si="11"/>
        <v>0.39818181818181814</v>
      </c>
      <c r="J19" s="122">
        <f t="shared" si="4"/>
        <v>0.39818181818181814</v>
      </c>
      <c r="K19" s="46">
        <f t="shared" si="14"/>
        <v>-38.700000000000003</v>
      </c>
      <c r="L19" s="126">
        <f t="shared" si="7"/>
        <v>-0.63861386138613863</v>
      </c>
    </row>
    <row r="20" spans="1:12" s="6" customFormat="1" ht="38.25" customHeight="1" thickBot="1">
      <c r="A20" s="69" t="s">
        <v>35</v>
      </c>
      <c r="B20" s="57">
        <v>173.6</v>
      </c>
      <c r="C20" s="57">
        <v>316.8</v>
      </c>
      <c r="D20" s="57">
        <v>316.8</v>
      </c>
      <c r="E20" s="57">
        <v>316.8</v>
      </c>
      <c r="F20" s="57">
        <v>234</v>
      </c>
      <c r="G20" s="102">
        <f t="shared" si="12"/>
        <v>3.9048811013767211E-3</v>
      </c>
      <c r="H20" s="129">
        <f>F20-E20</f>
        <v>-82.800000000000011</v>
      </c>
      <c r="I20" s="118">
        <f t="shared" si="11"/>
        <v>0.73863636363636365</v>
      </c>
      <c r="J20" s="122">
        <f t="shared" si="4"/>
        <v>0.73863636363636365</v>
      </c>
      <c r="K20" s="46">
        <f t="shared" si="14"/>
        <v>60.400000000000006</v>
      </c>
      <c r="L20" s="126">
        <f t="shared" si="7"/>
        <v>0.34792626728110609</v>
      </c>
    </row>
    <row r="21" spans="1:12" ht="74.25" customHeight="1">
      <c r="A21" s="22" t="s">
        <v>31</v>
      </c>
      <c r="B21" s="38">
        <v>177.4</v>
      </c>
      <c r="C21" s="38">
        <v>186.3</v>
      </c>
      <c r="D21" s="38">
        <v>209.3</v>
      </c>
      <c r="E21" s="38">
        <v>209.3</v>
      </c>
      <c r="F21" s="38">
        <v>211.8</v>
      </c>
      <c r="G21" s="31">
        <f t="shared" si="12"/>
        <v>3.5344180225281604E-3</v>
      </c>
      <c r="H21" s="133">
        <f t="shared" ref="H21:H23" si="15">F21-E21</f>
        <v>2.5</v>
      </c>
      <c r="I21" s="132">
        <f t="shared" si="11"/>
        <v>1.0119445771619684</v>
      </c>
      <c r="J21" s="130">
        <f t="shared" si="4"/>
        <v>1.0119445771619684</v>
      </c>
      <c r="K21" s="46">
        <f t="shared" si="14"/>
        <v>34.400000000000006</v>
      </c>
      <c r="L21" s="75">
        <f t="shared" si="7"/>
        <v>0.19391206313416021</v>
      </c>
    </row>
    <row r="22" spans="1:12" ht="40.5" customHeight="1" thickBot="1">
      <c r="A22" s="144" t="s">
        <v>32</v>
      </c>
      <c r="B22" s="45">
        <v>473.5</v>
      </c>
      <c r="C22" s="45">
        <v>528</v>
      </c>
      <c r="D22" s="45">
        <v>528</v>
      </c>
      <c r="E22" s="45">
        <v>528</v>
      </c>
      <c r="F22" s="45">
        <v>482.6</v>
      </c>
      <c r="G22" s="90">
        <f t="shared" si="12"/>
        <v>8.0534000834376306E-3</v>
      </c>
      <c r="H22" s="74">
        <f t="shared" si="15"/>
        <v>-45.399999999999977</v>
      </c>
      <c r="I22" s="134">
        <f t="shared" ref="I22" si="16">F22/D22</f>
        <v>0.91401515151515156</v>
      </c>
      <c r="J22" s="118">
        <f t="shared" si="4"/>
        <v>0.91401515151515156</v>
      </c>
      <c r="K22" s="46">
        <f t="shared" si="14"/>
        <v>9.1000000000000227</v>
      </c>
      <c r="L22" s="75">
        <f t="shared" si="7"/>
        <v>1.9218585005279953E-2</v>
      </c>
    </row>
    <row r="23" spans="1:12" s="5" customFormat="1" ht="12" hidden="1" customHeight="1" thickBot="1">
      <c r="A23" s="119" t="s">
        <v>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50" t="s">
        <v>21</v>
      </c>
      <c r="J23" s="33" t="s">
        <v>21</v>
      </c>
      <c r="K23" s="30">
        <f t="shared" si="14"/>
        <v>0</v>
      </c>
      <c r="L23" s="116" t="e">
        <f t="shared" ref="L23" si="17">F23/B23-100%</f>
        <v>#DIV/0!</v>
      </c>
    </row>
    <row r="24" spans="1:12" s="5" customFormat="1" ht="12" hidden="1" customHeight="1" thickBot="1">
      <c r="A24" s="112" t="s">
        <v>18</v>
      </c>
      <c r="B24" s="143"/>
      <c r="C24" s="143"/>
      <c r="D24" s="143"/>
      <c r="E24" s="143"/>
      <c r="F24" s="143"/>
      <c r="G24" s="113">
        <f t="shared" si="12"/>
        <v>0</v>
      </c>
      <c r="H24" s="114">
        <f>F24-E24</f>
        <v>0</v>
      </c>
      <c r="I24" s="115" t="s">
        <v>27</v>
      </c>
      <c r="J24" s="115" t="s">
        <v>27</v>
      </c>
      <c r="K24" s="109">
        <f t="shared" si="14"/>
        <v>0</v>
      </c>
      <c r="L24" s="110" t="e">
        <f t="shared" ref="L24:L25" si="18">F24/B24-100%</f>
        <v>#DIV/0!</v>
      </c>
    </row>
    <row r="25" spans="1:12" s="5" customFormat="1" ht="51.95" customHeight="1" thickBot="1">
      <c r="A25" s="142" t="s">
        <v>34</v>
      </c>
      <c r="B25" s="45">
        <v>60.4</v>
      </c>
      <c r="C25" s="45">
        <v>0</v>
      </c>
      <c r="D25" s="45">
        <v>50.7</v>
      </c>
      <c r="E25" s="45">
        <v>50.7</v>
      </c>
      <c r="F25" s="45">
        <v>50.7</v>
      </c>
      <c r="G25" s="90">
        <f t="shared" ref="G25" si="19">F25/$F$36</f>
        <v>8.4605757196495629E-4</v>
      </c>
      <c r="H25" s="74">
        <f t="shared" ref="H25" si="20">F25-E25</f>
        <v>0</v>
      </c>
      <c r="I25" s="146">
        <f t="shared" ref="I25" si="21">F25/D25</f>
        <v>1</v>
      </c>
      <c r="J25" s="118">
        <f t="shared" ref="J25" si="22">F25/E25</f>
        <v>1</v>
      </c>
      <c r="K25" s="46">
        <f t="shared" ref="K25" si="23">F25-B25</f>
        <v>-9.6999999999999957</v>
      </c>
      <c r="L25" s="75">
        <f t="shared" si="18"/>
        <v>-0.16059602649006621</v>
      </c>
    </row>
    <row r="26" spans="1:12" s="15" customFormat="1" ht="12" customHeight="1" thickBot="1">
      <c r="A26" s="28" t="s">
        <v>10</v>
      </c>
      <c r="B26" s="84">
        <f>B6+B16</f>
        <v>5281.3</v>
      </c>
      <c r="C26" s="83">
        <f>C6+C16</f>
        <v>4808</v>
      </c>
      <c r="D26" s="83">
        <f>D6+D16</f>
        <v>4828</v>
      </c>
      <c r="E26" s="83">
        <f>E6+E16</f>
        <v>4828</v>
      </c>
      <c r="F26" s="84">
        <f>F6+F16</f>
        <v>4290.8</v>
      </c>
      <c r="G26" s="85">
        <f>G16+G6</f>
        <v>7.1602836879432627E-2</v>
      </c>
      <c r="H26" s="84">
        <f>F26-E26</f>
        <v>-537.19999999999982</v>
      </c>
      <c r="I26" s="86">
        <f>F26/D26</f>
        <v>0.88873239436619722</v>
      </c>
      <c r="J26" s="86">
        <f>F26/E26</f>
        <v>0.88873239436619722</v>
      </c>
      <c r="K26" s="87">
        <f t="shared" si="5"/>
        <v>-990.5</v>
      </c>
      <c r="L26" s="88">
        <f>F26/B26-100%</f>
        <v>-0.18754852025069579</v>
      </c>
    </row>
    <row r="27" spans="1:12" s="5" customFormat="1" ht="4.5" hidden="1" customHeight="1" thickBot="1">
      <c r="A27" s="29"/>
      <c r="B27" s="61"/>
      <c r="C27" s="60"/>
      <c r="D27" s="60"/>
      <c r="E27" s="61"/>
      <c r="F27" s="61"/>
      <c r="G27" s="100"/>
      <c r="H27" s="61"/>
      <c r="I27" s="62"/>
      <c r="J27" s="62"/>
      <c r="K27" s="63"/>
      <c r="L27" s="64"/>
    </row>
    <row r="28" spans="1:12" ht="14.25" customHeight="1" thickBot="1">
      <c r="A28" s="78" t="s">
        <v>3</v>
      </c>
      <c r="B28" s="92">
        <f>SUM(B29:B35)</f>
        <v>75037.799999999988</v>
      </c>
      <c r="C28" s="52">
        <f t="shared" ref="C28:G28" si="24">SUM(C29:C35)</f>
        <v>61216.3</v>
      </c>
      <c r="D28" s="52">
        <f t="shared" si="24"/>
        <v>57273.700000000004</v>
      </c>
      <c r="E28" s="52">
        <f t="shared" si="24"/>
        <v>57273.700000000004</v>
      </c>
      <c r="F28" s="92">
        <f>SUM(F29:F35)</f>
        <v>55634.2</v>
      </c>
      <c r="G28" s="101">
        <f t="shared" si="24"/>
        <v>0.9283971631205673</v>
      </c>
      <c r="H28" s="92">
        <f t="shared" ref="H28:H35" si="25">F28-E28</f>
        <v>-1639.5000000000073</v>
      </c>
      <c r="I28" s="93">
        <f t="shared" ref="I28:I35" si="26">F28/D28</f>
        <v>0.9713742957064061</v>
      </c>
      <c r="J28" s="93">
        <f t="shared" ref="J28:J35" si="27">F28/E28</f>
        <v>0.9713742957064061</v>
      </c>
      <c r="K28" s="94">
        <f t="shared" ref="K28:K35" si="28">F28-B28</f>
        <v>-19403.599999999991</v>
      </c>
      <c r="L28" s="95">
        <f t="shared" ref="L28:L34" si="29">F28/B28-100%</f>
        <v>-0.25858434015922638</v>
      </c>
    </row>
    <row r="29" spans="1:12" s="6" customFormat="1" ht="14.25" customHeight="1" thickBot="1">
      <c r="A29" s="79" t="s">
        <v>11</v>
      </c>
      <c r="B29" s="127">
        <v>14765.3</v>
      </c>
      <c r="C29" s="96">
        <v>4299.1000000000004</v>
      </c>
      <c r="D29" s="40">
        <v>4299.1000000000004</v>
      </c>
      <c r="E29" s="127">
        <v>4299.1000000000004</v>
      </c>
      <c r="F29" s="127">
        <v>4299.1000000000004</v>
      </c>
      <c r="G29" s="35">
        <f t="shared" ref="G29:G35" si="30">F29/$F$36</f>
        <v>7.1741343345848987E-2</v>
      </c>
      <c r="H29" s="40">
        <f t="shared" si="25"/>
        <v>0</v>
      </c>
      <c r="I29" s="139">
        <f t="shared" si="26"/>
        <v>1</v>
      </c>
      <c r="J29" s="139">
        <f t="shared" si="27"/>
        <v>1</v>
      </c>
      <c r="K29" s="34">
        <f t="shared" si="28"/>
        <v>-10466.199999999999</v>
      </c>
      <c r="L29" s="123">
        <f t="shared" si="29"/>
        <v>-0.70883761251041288</v>
      </c>
    </row>
    <row r="30" spans="1:12" s="6" customFormat="1" ht="14.25" customHeight="1">
      <c r="A30" s="80" t="s">
        <v>12</v>
      </c>
      <c r="B30" s="38">
        <v>15195.4</v>
      </c>
      <c r="C30" s="97">
        <v>0</v>
      </c>
      <c r="D30" s="38">
        <v>761.3</v>
      </c>
      <c r="E30" s="38">
        <v>761.3</v>
      </c>
      <c r="F30" s="38">
        <v>429.1</v>
      </c>
      <c r="G30" s="31">
        <f t="shared" si="30"/>
        <v>7.1606174384647482E-3</v>
      </c>
      <c r="H30" s="137">
        <f t="shared" si="25"/>
        <v>-332.19999999999993</v>
      </c>
      <c r="I30" s="33">
        <f t="shared" si="26"/>
        <v>0.56364114015499811</v>
      </c>
      <c r="J30" s="141">
        <f t="shared" si="27"/>
        <v>0.56364114015499811</v>
      </c>
      <c r="K30" s="138">
        <f t="shared" ref="K30" si="31">F30-B30</f>
        <v>-14766.3</v>
      </c>
      <c r="L30" s="123">
        <f t="shared" si="29"/>
        <v>-0.97176119088671575</v>
      </c>
    </row>
    <row r="31" spans="1:12" s="6" customFormat="1" ht="13.5" customHeight="1">
      <c r="A31" s="80" t="s">
        <v>13</v>
      </c>
      <c r="B31" s="38">
        <v>378.6</v>
      </c>
      <c r="C31" s="97">
        <v>189.2</v>
      </c>
      <c r="D31" s="38">
        <v>399.4</v>
      </c>
      <c r="E31" s="38">
        <v>399.4</v>
      </c>
      <c r="F31" s="38">
        <v>399.3</v>
      </c>
      <c r="G31" s="31">
        <f t="shared" si="30"/>
        <v>6.6633291614518145E-3</v>
      </c>
      <c r="H31" s="38">
        <f t="shared" si="25"/>
        <v>-9.9999999999965894E-2</v>
      </c>
      <c r="I31" s="47">
        <f t="shared" si="26"/>
        <v>0.99974962443665505</v>
      </c>
      <c r="J31" s="47">
        <f t="shared" si="27"/>
        <v>0.99974962443665505</v>
      </c>
      <c r="K31" s="136">
        <f t="shared" si="28"/>
        <v>20.699999999999989</v>
      </c>
      <c r="L31" s="33">
        <f t="shared" si="29"/>
        <v>5.4675118858954042E-2</v>
      </c>
    </row>
    <row r="32" spans="1:12" s="6" customFormat="1" ht="12.75" customHeight="1">
      <c r="A32" s="80" t="s">
        <v>14</v>
      </c>
      <c r="B32" s="38">
        <v>44675.1</v>
      </c>
      <c r="C32" s="97">
        <v>56728</v>
      </c>
      <c r="D32" s="38">
        <v>51680.9</v>
      </c>
      <c r="E32" s="38">
        <v>51680.9</v>
      </c>
      <c r="F32" s="38">
        <v>50373.7</v>
      </c>
      <c r="G32" s="90">
        <f t="shared" si="30"/>
        <v>0.84061243220692528</v>
      </c>
      <c r="H32" s="38">
        <f t="shared" si="25"/>
        <v>-1307.2000000000044</v>
      </c>
      <c r="I32" s="33">
        <f t="shared" si="26"/>
        <v>0.97470632283880498</v>
      </c>
      <c r="J32" s="33">
        <f t="shared" si="27"/>
        <v>0.97470632283880498</v>
      </c>
      <c r="K32" s="136">
        <f t="shared" si="28"/>
        <v>5698.5999999999985</v>
      </c>
      <c r="L32" s="33">
        <f t="shared" si="29"/>
        <v>0.12755651358362941</v>
      </c>
    </row>
    <row r="33" spans="1:12" s="37" customFormat="1" ht="13.5" customHeight="1">
      <c r="A33" s="81" t="s">
        <v>19</v>
      </c>
      <c r="B33" s="140">
        <v>23.4</v>
      </c>
      <c r="C33" s="98">
        <v>0</v>
      </c>
      <c r="D33" s="76">
        <v>133</v>
      </c>
      <c r="E33" s="76">
        <v>133</v>
      </c>
      <c r="F33" s="135">
        <v>133</v>
      </c>
      <c r="G33" s="31">
        <f t="shared" si="30"/>
        <v>2.2194409678765125E-3</v>
      </c>
      <c r="H33" s="97">
        <f t="shared" si="25"/>
        <v>0</v>
      </c>
      <c r="I33" s="33">
        <f t="shared" si="26"/>
        <v>1</v>
      </c>
      <c r="J33" s="33">
        <f t="shared" si="27"/>
        <v>1</v>
      </c>
      <c r="K33" s="136">
        <f t="shared" si="28"/>
        <v>109.6</v>
      </c>
      <c r="L33" s="33">
        <f t="shared" si="29"/>
        <v>4.683760683760684</v>
      </c>
    </row>
    <row r="34" spans="1:12" s="37" customFormat="1" ht="34.5" customHeight="1">
      <c r="A34" s="82" t="s">
        <v>29</v>
      </c>
      <c r="B34" s="76">
        <v>0</v>
      </c>
      <c r="C34" s="98">
        <v>0</v>
      </c>
      <c r="D34" s="76">
        <v>0</v>
      </c>
      <c r="E34" s="76">
        <v>0</v>
      </c>
      <c r="F34" s="76">
        <v>0</v>
      </c>
      <c r="G34" s="102">
        <f t="shared" si="30"/>
        <v>0</v>
      </c>
      <c r="H34" s="76">
        <f t="shared" si="25"/>
        <v>0</v>
      </c>
      <c r="I34" s="33" t="s">
        <v>21</v>
      </c>
      <c r="J34" s="33" t="s">
        <v>21</v>
      </c>
      <c r="K34" s="30">
        <f t="shared" si="28"/>
        <v>0</v>
      </c>
      <c r="L34" s="110" t="e">
        <f t="shared" si="29"/>
        <v>#DIV/0!</v>
      </c>
    </row>
    <row r="35" spans="1:12" s="6" customFormat="1" ht="40.5" customHeight="1" thickBot="1">
      <c r="A35" s="89" t="s">
        <v>17</v>
      </c>
      <c r="B35" s="46">
        <v>0</v>
      </c>
      <c r="C35" s="99">
        <v>0</v>
      </c>
      <c r="D35" s="46">
        <v>0</v>
      </c>
      <c r="E35" s="46">
        <v>0</v>
      </c>
      <c r="F35" s="46">
        <v>0</v>
      </c>
      <c r="G35" s="90">
        <f t="shared" si="30"/>
        <v>0</v>
      </c>
      <c r="H35" s="91">
        <f t="shared" si="25"/>
        <v>0</v>
      </c>
      <c r="I35" s="33" t="e">
        <f t="shared" si="26"/>
        <v>#DIV/0!</v>
      </c>
      <c r="J35" s="33" t="e">
        <f t="shared" si="27"/>
        <v>#DIV/0!</v>
      </c>
      <c r="K35" s="30">
        <f t="shared" si="28"/>
        <v>0</v>
      </c>
      <c r="L35" s="53" t="s">
        <v>21</v>
      </c>
    </row>
    <row r="36" spans="1:12" ht="12.75" customHeight="1" thickBot="1">
      <c r="A36" s="24" t="s">
        <v>4</v>
      </c>
      <c r="B36" s="32">
        <f>B26+B28</f>
        <v>80319.099999999991</v>
      </c>
      <c r="C36" s="54">
        <f>C26+C28</f>
        <v>66024.3</v>
      </c>
      <c r="D36" s="54">
        <f>D26+D28</f>
        <v>62101.700000000004</v>
      </c>
      <c r="E36" s="54">
        <f>E26+E28</f>
        <v>62101.700000000004</v>
      </c>
      <c r="F36" s="32">
        <f>F26+F28</f>
        <v>59925</v>
      </c>
      <c r="G36" s="41">
        <f>G28+G26</f>
        <v>0.99999999999999989</v>
      </c>
      <c r="H36" s="54">
        <f>F36-E36</f>
        <v>-2176.7000000000044</v>
      </c>
      <c r="I36" s="42">
        <f>F36/D36</f>
        <v>0.96494942972575626</v>
      </c>
      <c r="J36" s="42">
        <f>F36/E36</f>
        <v>0.96494942972575626</v>
      </c>
      <c r="K36" s="32">
        <f>F36-B36</f>
        <v>-20394.099999999991</v>
      </c>
      <c r="L36" s="111">
        <f>F36/B36-100%</f>
        <v>-0.25391345271548105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2023-02-27T13:37:46Z</cp:lastPrinted>
  <dcterms:created xsi:type="dcterms:W3CDTF">2007-02-19T15:18:48Z</dcterms:created>
  <dcterms:modified xsi:type="dcterms:W3CDTF">2023-02-27T13:47:29Z</dcterms:modified>
</cp:coreProperties>
</file>