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24519"/>
</workbook>
</file>

<file path=xl/calcChain.xml><?xml version="1.0" encoding="utf-8"?>
<calcChain xmlns="http://schemas.openxmlformats.org/spreadsheetml/2006/main">
  <c r="E16" i="1"/>
  <c r="D16"/>
  <c r="L25"/>
  <c r="K25"/>
  <c r="J25"/>
  <c r="I25"/>
  <c r="H25"/>
  <c r="F16"/>
  <c r="B16" l="1"/>
  <c r="L30" l="1"/>
  <c r="L17"/>
  <c r="L18"/>
  <c r="L20"/>
  <c r="J33"/>
  <c r="I33"/>
  <c r="B28"/>
  <c r="B6"/>
  <c r="B26" l="1"/>
  <c r="B36" s="1"/>
  <c r="L21"/>
  <c r="J35"/>
  <c r="J30"/>
  <c r="J20"/>
  <c r="I35"/>
  <c r="K20"/>
  <c r="I20"/>
  <c r="H20"/>
  <c r="L33" l="1"/>
  <c r="L34"/>
  <c r="L9"/>
  <c r="I30"/>
  <c r="I17"/>
  <c r="I18"/>
  <c r="I19"/>
  <c r="I21"/>
  <c r="L14" l="1"/>
  <c r="L15"/>
  <c r="L22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C6"/>
  <c r="L23" l="1"/>
  <c r="L31" l="1"/>
  <c r="L32"/>
  <c r="F28"/>
  <c r="F6"/>
  <c r="L6" s="1"/>
  <c r="K8"/>
  <c r="J10"/>
  <c r="J12"/>
  <c r="J13"/>
  <c r="I10"/>
  <c r="I11"/>
  <c r="I12"/>
  <c r="I13"/>
  <c r="H8" l="1"/>
  <c r="H22"/>
  <c r="H23"/>
  <c r="L24"/>
  <c r="K19"/>
  <c r="K21"/>
  <c r="K22"/>
  <c r="K23"/>
  <c r="K24"/>
  <c r="K34"/>
  <c r="K35"/>
  <c r="I22"/>
  <c r="C28"/>
  <c r="D28"/>
  <c r="E28"/>
  <c r="H35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E6"/>
  <c r="K7"/>
  <c r="L7"/>
  <c r="K14"/>
  <c r="K15"/>
  <c r="K29"/>
  <c r="L29"/>
  <c r="K31"/>
  <c r="K32"/>
  <c r="K33"/>
  <c r="I14"/>
  <c r="D6"/>
  <c r="J16"/>
  <c r="I16" l="1"/>
  <c r="K16"/>
  <c r="F26"/>
  <c r="F36" s="1"/>
  <c r="G25" s="1"/>
  <c r="C26"/>
  <c r="L28"/>
  <c r="I28"/>
  <c r="H28"/>
  <c r="J28"/>
  <c r="H16"/>
  <c r="E26"/>
  <c r="D26"/>
  <c r="D36" s="1"/>
  <c r="I6"/>
  <c r="J6"/>
  <c r="H6"/>
  <c r="K28"/>
  <c r="K6"/>
  <c r="G16" l="1"/>
  <c r="G20"/>
  <c r="G9"/>
  <c r="G6"/>
  <c r="G33"/>
  <c r="G32"/>
  <c r="G7"/>
  <c r="G34"/>
  <c r="G8"/>
  <c r="G10"/>
  <c r="G21"/>
  <c r="G13"/>
  <c r="G31"/>
  <c r="G22"/>
  <c r="G12"/>
  <c r="G24"/>
  <c r="G11"/>
  <c r="G23"/>
  <c r="G30"/>
  <c r="G35"/>
  <c r="G18"/>
  <c r="G29"/>
  <c r="H26"/>
  <c r="L26"/>
  <c r="E36"/>
  <c r="H36" s="1"/>
  <c r="I26"/>
  <c r="J26"/>
  <c r="I36"/>
  <c r="G17"/>
  <c r="G19"/>
  <c r="K36"/>
  <c r="K26"/>
  <c r="G28" l="1"/>
  <c r="J36"/>
  <c r="L36"/>
  <c r="G26" l="1"/>
  <c r="G36" s="1"/>
  <c r="C36" l="1"/>
</calcChain>
</file>

<file path=xl/sharedStrings.xml><?xml version="1.0" encoding="utf-8"?>
<sst xmlns="http://schemas.openxmlformats.org/spreadsheetml/2006/main" count="55" uniqueCount="47">
  <si>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</si>
  <si>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</si>
  <si>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</si>
  <si>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</si>
  <si>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</si>
  <si>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Штрафы, санкции, возмещение ущерба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</si>
  <si>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</si>
  <si>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</si>
  <si>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</si>
  <si>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</si>
  <si>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</si>
  <si>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</si>
  <si>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</si>
  <si>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</si>
  <si>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</si>
  <si>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</si>
  <si>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</si>
  <si>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</si>
  <si>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</si>
  <si>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</si>
  <si>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</si>
  <si>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</si>
  <si>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</si>
  <si>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</si>
  <si>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</si>
  <si>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</si>
  <si>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</si>
  <si>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</si>
  <si>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</si>
  <si>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</si>
  <si>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</si>
  <si>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</si>
  <si>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</si>
  <si>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</si>
  <si>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</si>
  <si>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</si>
  <si>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</si>
  <si>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 xml:space="preserve">ИНФОРМАЦИЯ  ПО  ДОХОДАМ  МЕСТНОГО  БЮДЖЕТА    за 1 квартал 2022 года                                                                                                                                                                                                                                               </t>
  </si>
  <si>
    <t>Показатели кассового исполнения за  1 кв-л 2021 год</t>
  </si>
  <si>
    <t>Показатели кассового исполнения        за  1 кв-л 2022 год                      (ф. 0503117)</t>
  </si>
  <si>
    <t>Бюджетные назначения на 2022 год  (решение от 28.12.2021 №2)</t>
  </si>
  <si>
    <t>Уточненные бюджетные назначения на 2022 год    (решение от 29.03.2022 №1, ф.0503117</t>
  </si>
  <si>
    <t>Исполнение бюджета за 1 кв-л. 2022  года относительно уточненных бюджетных назначений</t>
  </si>
  <si>
    <t>на 2022 год, %</t>
  </si>
  <si>
    <t>на 1 кв-л.               2022года, %</t>
  </si>
  <si>
    <t>Отклонение  показателей  исполнения бюджета за   1 кв-л 2022 года относительно  1 кв-л.  2021 года</t>
  </si>
  <si>
    <t xml:space="preserve">Отклонение  показателей  исполнения бюджета за 1 кв-л. 2022 года относительно уточненных бюджетных назначений на 1 кв-л 2021, тыс.руб.  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</si>
</sst>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6" fontId="3" fillId="0" borderId="16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4" xfId="2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7" fontId="4" fillId="0" borderId="25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5" borderId="35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9" xfId="0" applyNumberFormat="1" applyFont="1" applyFill="1" applyBorder="1" applyAlignment="1">
      <alignment horizontal="right" vertical="center"/>
    </xf>
    <xf numFmtId="167" fontId="4" fillId="6" borderId="33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36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8" xfId="0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8" xfId="0" applyNumberFormat="1" applyFont="1" applyFill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167" fontId="3" fillId="8" borderId="38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6" xfId="1" applyNumberFormat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4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2" xfId="0" applyNumberFormat="1" applyFont="1" applyBorder="1" applyAlignment="1">
      <alignment horizontal="right" vertical="center"/>
    </xf>
    <xf numFmtId="167" fontId="3" fillId="7" borderId="38" xfId="1" applyNumberFormat="1" applyFont="1" applyFill="1" applyBorder="1" applyAlignment="1">
      <alignment horizontal="right" vertical="center"/>
    </xf>
    <xf numFmtId="165" fontId="3" fillId="5" borderId="42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5" fontId="3" fillId="0" borderId="42" xfId="0" applyNumberFormat="1" applyFont="1" applyFill="1" applyBorder="1" applyAlignment="1">
      <alignment horizontal="right" vertical="center"/>
    </xf>
    <xf numFmtId="166" fontId="3" fillId="0" borderId="43" xfId="0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5" borderId="44" xfId="0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top" wrapText="1"/>
    </xf>
    <xf numFmtId="165" fontId="3" fillId="0" borderId="3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7" fontId="3" fillId="7" borderId="10" xfId="1" applyNumberFormat="1" applyFont="1" applyFill="1" applyBorder="1" applyAlignment="1">
      <alignment horizontal="right" vertical="center"/>
    </xf>
    <xf numFmtId="166" fontId="6" fillId="0" borderId="1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7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J20" sqref="J20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5.2851562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59"/>
      <c r="K1" s="159"/>
      <c r="L1" s="159"/>
    </row>
    <row r="2" spans="1:16" ht="12" customHeight="1">
      <c r="A2" s="150" t="s">
        <v>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6" ht="12.75" customHeight="1" thickBot="1">
      <c r="A3" s="16"/>
      <c r="B3" s="17"/>
      <c r="C3" s="17"/>
      <c r="D3" s="18"/>
      <c r="E3" s="18"/>
      <c r="F3" s="151"/>
      <c r="G3" s="151"/>
      <c r="H3" s="151"/>
      <c r="I3" s="151"/>
      <c r="J3" s="151"/>
      <c r="K3" s="20"/>
      <c r="L3" s="36" t="s">
        <v>26</v>
      </c>
    </row>
    <row r="4" spans="1:16" ht="76.5" customHeight="1">
      <c r="A4" s="148" t="s">
        <v>20</v>
      </c>
      <c r="B4" s="162" t="s">
        <v>38</v>
      </c>
      <c r="C4" s="152" t="s">
        <v>40</v>
      </c>
      <c r="D4" s="152" t="s">
        <v>41</v>
      </c>
      <c r="E4" s="152" t="s">
        <v>30</v>
      </c>
      <c r="F4" s="152" t="s">
        <v>39</v>
      </c>
      <c r="G4" s="154" t="s">
        <v>22</v>
      </c>
      <c r="H4" s="156" t="s">
        <v>46</v>
      </c>
      <c r="I4" s="154" t="s">
        <v>42</v>
      </c>
      <c r="J4" s="154"/>
      <c r="K4" s="160" t="s">
        <v>45</v>
      </c>
      <c r="L4" s="161"/>
    </row>
    <row r="5" spans="1:16" ht="44.25" customHeight="1" thickBot="1">
      <c r="A5" s="149"/>
      <c r="B5" s="163"/>
      <c r="C5" s="153"/>
      <c r="D5" s="153"/>
      <c r="E5" s="153"/>
      <c r="F5" s="153"/>
      <c r="G5" s="155"/>
      <c r="H5" s="157"/>
      <c r="I5" s="65" t="s">
        <v>43</v>
      </c>
      <c r="J5" s="147" t="s">
        <v>44</v>
      </c>
      <c r="K5" s="66" t="s">
        <v>6</v>
      </c>
      <c r="L5" s="67" t="s">
        <v>23</v>
      </c>
    </row>
    <row r="6" spans="1:16" s="13" customFormat="1" ht="15.75" customHeight="1" thickBot="1">
      <c r="A6" s="26" t="s">
        <v>7</v>
      </c>
      <c r="B6" s="55">
        <f>SUM(B7:B15)</f>
        <v>1746.1</v>
      </c>
      <c r="C6" s="55">
        <f>SUM(C7:C15)</f>
        <v>3721.8999999999996</v>
      </c>
      <c r="D6" s="55">
        <f t="shared" ref="D6:E6" si="0">SUM(D7:D15)</f>
        <v>3721.8999999999996</v>
      </c>
      <c r="E6" s="55">
        <f t="shared" si="0"/>
        <v>1441</v>
      </c>
      <c r="F6" s="55">
        <f>SUM(F7:F15)</f>
        <v>991.1</v>
      </c>
      <c r="G6" s="128">
        <f t="shared" ref="G6:G13" si="1">F6/$F$36</f>
        <v>0.10463581752341133</v>
      </c>
      <c r="H6" s="84">
        <f t="shared" ref="H6:H13" si="2">F6-E6</f>
        <v>-449.9</v>
      </c>
      <c r="I6" s="86">
        <f t="shared" ref="I6:I13" si="3">F6/D6</f>
        <v>0.26628872350143745</v>
      </c>
      <c r="J6" s="86">
        <f t="shared" ref="J6:J22" si="4">F6/E6</f>
        <v>0.6877862595419848</v>
      </c>
      <c r="K6" s="87">
        <f t="shared" ref="K6:K26" si="5">F6-B6</f>
        <v>-754.99999999999989</v>
      </c>
      <c r="L6" s="124">
        <f>F6/B6-100%</f>
        <v>-0.43239218830536619</v>
      </c>
    </row>
    <row r="7" spans="1:16" ht="13.5" customHeight="1">
      <c r="A7" s="25" t="s">
        <v>0</v>
      </c>
      <c r="B7" s="58">
        <v>295</v>
      </c>
      <c r="C7" s="104">
        <v>1244.8</v>
      </c>
      <c r="D7" s="58">
        <v>1244.8</v>
      </c>
      <c r="E7" s="58">
        <v>338</v>
      </c>
      <c r="F7" s="58">
        <v>335.5</v>
      </c>
      <c r="G7" s="113">
        <f t="shared" si="1"/>
        <v>3.5420559760977202E-2</v>
      </c>
      <c r="H7" s="114">
        <f t="shared" si="2"/>
        <v>-2.5</v>
      </c>
      <c r="I7" s="115">
        <f t="shared" si="3"/>
        <v>0.26952120822622111</v>
      </c>
      <c r="J7" s="115">
        <f t="shared" si="4"/>
        <v>0.99260355029585801</v>
      </c>
      <c r="K7" s="109">
        <f t="shared" si="5"/>
        <v>40.5</v>
      </c>
      <c r="L7" s="110">
        <f>F7/B7-100%</f>
        <v>0.13728813559322028</v>
      </c>
    </row>
    <row r="8" spans="1:16" ht="12" customHeight="1">
      <c r="A8" s="25" t="s">
        <v>28</v>
      </c>
      <c r="B8" s="108">
        <v>63.9</v>
      </c>
      <c r="C8" s="107">
        <v>319.3</v>
      </c>
      <c r="D8" s="108">
        <v>319.3</v>
      </c>
      <c r="E8" s="108">
        <v>71.3</v>
      </c>
      <c r="F8" s="108">
        <v>82.3</v>
      </c>
      <c r="G8" s="31">
        <f t="shared" si="1"/>
        <v>8.688858623929728E-3</v>
      </c>
      <c r="H8" s="39">
        <f t="shared" si="2"/>
        <v>11</v>
      </c>
      <c r="I8" s="50">
        <f t="shared" si="3"/>
        <v>0.25775133103664266</v>
      </c>
      <c r="J8" s="50">
        <f t="shared" si="4"/>
        <v>1.1542776998597475</v>
      </c>
      <c r="K8" s="46">
        <f t="shared" si="5"/>
        <v>18.399999999999999</v>
      </c>
      <c r="L8" s="75">
        <f t="shared" ref="L8:L9" si="6">F8/B8-100%</f>
        <v>0.28794992175273859</v>
      </c>
    </row>
    <row r="9" spans="1:16" ht="25.5" customHeight="1">
      <c r="A9" s="25" t="s">
        <v>36</v>
      </c>
      <c r="B9" s="108">
        <v>9.6999999999999993</v>
      </c>
      <c r="C9" s="107">
        <v>140</v>
      </c>
      <c r="D9" s="108">
        <v>140</v>
      </c>
      <c r="E9" s="108">
        <v>1</v>
      </c>
      <c r="F9" s="108">
        <v>0.5</v>
      </c>
      <c r="G9" s="31">
        <f t="shared" si="1"/>
        <v>5.2787719464943671E-5</v>
      </c>
      <c r="H9" s="39">
        <f t="shared" si="2"/>
        <v>-0.5</v>
      </c>
      <c r="I9" s="50">
        <f t="shared" si="3"/>
        <v>3.5714285714285713E-3</v>
      </c>
      <c r="J9" s="50">
        <f t="shared" si="4"/>
        <v>0.5</v>
      </c>
      <c r="K9" s="46">
        <f t="shared" si="5"/>
        <v>-9.1999999999999993</v>
      </c>
      <c r="L9" s="75">
        <f t="shared" si="6"/>
        <v>-0.94845360824742264</v>
      </c>
    </row>
    <row r="10" spans="1:16" ht="12" customHeight="1">
      <c r="A10" s="22" t="s">
        <v>1</v>
      </c>
      <c r="B10" s="38">
        <v>1267.3</v>
      </c>
      <c r="C10" s="105">
        <v>1811.3</v>
      </c>
      <c r="D10" s="39">
        <v>1811.3</v>
      </c>
      <c r="E10" s="39">
        <v>957.9</v>
      </c>
      <c r="F10" s="38">
        <v>496.2</v>
      </c>
      <c r="G10" s="31">
        <f t="shared" si="1"/>
        <v>5.2386532797010096E-2</v>
      </c>
      <c r="H10" s="39">
        <f t="shared" si="2"/>
        <v>-461.7</v>
      </c>
      <c r="I10" s="50">
        <f t="shared" si="3"/>
        <v>0.27394688897476949</v>
      </c>
      <c r="J10" s="50">
        <f t="shared" si="4"/>
        <v>0.51800814281240215</v>
      </c>
      <c r="K10" s="46">
        <f t="shared" si="5"/>
        <v>-771.09999999999991</v>
      </c>
      <c r="L10" s="75">
        <f t="shared" ref="L10:L22" si="7">F10/B10-100%</f>
        <v>-0.60845892843052152</v>
      </c>
    </row>
    <row r="11" spans="1:16" ht="14.25" customHeight="1">
      <c r="A11" s="22" t="s">
        <v>15</v>
      </c>
      <c r="B11" s="38">
        <v>0.7</v>
      </c>
      <c r="C11" s="105">
        <v>9.1</v>
      </c>
      <c r="D11" s="39">
        <v>9.1</v>
      </c>
      <c r="E11" s="39">
        <v>0.7</v>
      </c>
      <c r="F11" s="38">
        <v>0.2</v>
      </c>
      <c r="G11" s="31">
        <f t="shared" si="1"/>
        <v>2.1115087785977469E-5</v>
      </c>
      <c r="H11" s="39">
        <f t="shared" si="2"/>
        <v>-0.49999999999999994</v>
      </c>
      <c r="I11" s="50">
        <f t="shared" si="3"/>
        <v>2.197802197802198E-2</v>
      </c>
      <c r="J11" s="50">
        <f t="shared" si="4"/>
        <v>0.28571428571428575</v>
      </c>
      <c r="K11" s="46">
        <f t="shared" si="5"/>
        <v>-0.49999999999999994</v>
      </c>
      <c r="L11" s="75">
        <f t="shared" si="7"/>
        <v>-0.71428571428571419</v>
      </c>
    </row>
    <row r="12" spans="1:16" s="6" customFormat="1" ht="12.75" customHeight="1">
      <c r="A12" s="23" t="s">
        <v>2</v>
      </c>
      <c r="B12" s="38">
        <v>108.6</v>
      </c>
      <c r="C12" s="97">
        <v>192.4</v>
      </c>
      <c r="D12" s="38">
        <v>192.4</v>
      </c>
      <c r="E12" s="38">
        <v>71.099999999999994</v>
      </c>
      <c r="F12" s="38">
        <v>75.400000000000006</v>
      </c>
      <c r="G12" s="31">
        <f t="shared" si="1"/>
        <v>7.9603880953135059E-3</v>
      </c>
      <c r="H12" s="39">
        <f t="shared" si="2"/>
        <v>4.3000000000000114</v>
      </c>
      <c r="I12" s="50">
        <f t="shared" si="3"/>
        <v>0.39189189189189189</v>
      </c>
      <c r="J12" s="50">
        <f t="shared" si="4"/>
        <v>1.0604781997187063</v>
      </c>
      <c r="K12" s="46">
        <f t="shared" si="5"/>
        <v>-33.199999999999989</v>
      </c>
      <c r="L12" s="75">
        <f t="shared" si="7"/>
        <v>-0.30570902394106803</v>
      </c>
      <c r="N12" s="158"/>
      <c r="O12" s="158"/>
      <c r="P12" s="158"/>
    </row>
    <row r="13" spans="1:16" ht="15" customHeight="1" thickBot="1">
      <c r="A13" s="23" t="s">
        <v>9</v>
      </c>
      <c r="B13" s="51">
        <v>0.9</v>
      </c>
      <c r="C13" s="106">
        <v>5</v>
      </c>
      <c r="D13" s="51">
        <v>5</v>
      </c>
      <c r="E13" s="51">
        <v>1</v>
      </c>
      <c r="F13" s="51">
        <v>1</v>
      </c>
      <c r="G13" s="77">
        <f t="shared" si="1"/>
        <v>1.0557543892988734E-4</v>
      </c>
      <c r="H13" s="72">
        <f t="shared" si="2"/>
        <v>0</v>
      </c>
      <c r="I13" s="50">
        <f t="shared" si="3"/>
        <v>0.2</v>
      </c>
      <c r="J13" s="122">
        <f t="shared" si="4"/>
        <v>1</v>
      </c>
      <c r="K13" s="46">
        <f t="shared" si="5"/>
        <v>9.9999999999999978E-2</v>
      </c>
      <c r="L13" s="126">
        <f t="shared" si="7"/>
        <v>0.11111111111111116</v>
      </c>
    </row>
    <row r="14" spans="1:16" ht="20.100000000000001" hidden="1" customHeight="1" thickBot="1">
      <c r="A14" s="27" t="s">
        <v>16</v>
      </c>
      <c r="B14" s="43"/>
      <c r="C14" s="56"/>
      <c r="D14" s="56"/>
      <c r="E14" s="43"/>
      <c r="F14" s="43"/>
      <c r="G14" s="73">
        <f t="shared" ref="G14:G15" si="8">F14/5378</f>
        <v>0</v>
      </c>
      <c r="H14" s="57"/>
      <c r="I14" s="47" t="e">
        <f>F14/E14</f>
        <v>#DIV/0!</v>
      </c>
      <c r="J14" s="115" t="e">
        <f t="shared" si="4"/>
        <v>#DIV/0!</v>
      </c>
      <c r="K14" s="48">
        <f t="shared" si="5"/>
        <v>0</v>
      </c>
      <c r="L14" s="110" t="e">
        <f t="shared" si="7"/>
        <v>#DIV/0!</v>
      </c>
    </row>
    <row r="15" spans="1:16" s="6" customFormat="1" ht="16.5" customHeight="1" thickBot="1">
      <c r="A15" s="27" t="s">
        <v>16</v>
      </c>
      <c r="B15" s="44"/>
      <c r="C15" s="49"/>
      <c r="D15" s="49"/>
      <c r="E15" s="45"/>
      <c r="F15" s="44">
        <v>0</v>
      </c>
      <c r="G15" s="59">
        <f t="shared" si="8"/>
        <v>0</v>
      </c>
      <c r="H15" s="45"/>
      <c r="I15" s="50"/>
      <c r="J15" s="50" t="e">
        <f t="shared" si="4"/>
        <v>#DIV/0!</v>
      </c>
      <c r="K15" s="46">
        <f t="shared" si="5"/>
        <v>0</v>
      </c>
      <c r="L15" s="75" t="e">
        <f t="shared" si="7"/>
        <v>#DIV/0!</v>
      </c>
    </row>
    <row r="16" spans="1:16" s="14" customFormat="1" ht="19.5" customHeight="1" thickBot="1">
      <c r="A16" s="28" t="s">
        <v>8</v>
      </c>
      <c r="B16" s="84">
        <f>SUM(B19:B25)</f>
        <v>81.699999999999989</v>
      </c>
      <c r="C16" s="83">
        <f t="shared" ref="C16" si="9">SUM(C17:C24)</f>
        <v>1086.0999999999999</v>
      </c>
      <c r="D16" s="83">
        <f>SUM(D19:D25)</f>
        <v>1086.0999999999999</v>
      </c>
      <c r="E16" s="83">
        <f>SUM(E19:E25)</f>
        <v>245.3</v>
      </c>
      <c r="F16" s="84">
        <f>SUM(F19:F25)</f>
        <v>221.1</v>
      </c>
      <c r="G16" s="128">
        <f t="shared" ref="G16" si="10">F16/$F$36</f>
        <v>2.3342729547398088E-2</v>
      </c>
      <c r="H16" s="84">
        <f>F16-E16</f>
        <v>-24.200000000000017</v>
      </c>
      <c r="I16" s="86">
        <f t="shared" ref="I16:I21" si="11">F16/D16</f>
        <v>0.20357241506306972</v>
      </c>
      <c r="J16" s="121">
        <f t="shared" si="4"/>
        <v>0.90134529147982057</v>
      </c>
      <c r="K16" s="87">
        <f t="shared" si="5"/>
        <v>139.4</v>
      </c>
      <c r="L16" s="125">
        <f t="shared" si="7"/>
        <v>1.7062423500611996</v>
      </c>
    </row>
    <row r="17" spans="1:12" s="6" customFormat="1" ht="56.25" hidden="1" customHeight="1">
      <c r="A17" s="68" t="s">
        <v>24</v>
      </c>
      <c r="B17" s="40"/>
      <c r="C17" s="40"/>
      <c r="D17" s="71"/>
      <c r="E17" s="70"/>
      <c r="F17" s="40"/>
      <c r="G17" s="35">
        <f t="shared" ref="G17:G24" si="12">F17/$F$36</f>
        <v>0</v>
      </c>
      <c r="H17" s="58">
        <f t="shared" ref="H17:H18" si="13">F17-E17</f>
        <v>0</v>
      </c>
      <c r="I17" s="86" t="e">
        <f t="shared" si="11"/>
        <v>#DIV/0!</v>
      </c>
      <c r="J17" s="120" t="e">
        <f t="shared" si="4"/>
        <v>#DIV/0!</v>
      </c>
      <c r="K17" s="34">
        <f t="shared" ref="K17:K24" si="14">F17-B17</f>
        <v>0</v>
      </c>
      <c r="L17" s="125" t="e">
        <f t="shared" si="7"/>
        <v>#DIV/0!</v>
      </c>
    </row>
    <row r="18" spans="1:12" s="6" customFormat="1" ht="37.5" hidden="1" customHeight="1">
      <c r="A18" s="69" t="s">
        <v>25</v>
      </c>
      <c r="B18" s="38"/>
      <c r="C18" s="38"/>
      <c r="D18" s="38"/>
      <c r="E18" s="97"/>
      <c r="F18" s="38"/>
      <c r="G18" s="103">
        <f t="shared" si="12"/>
        <v>0</v>
      </c>
      <c r="H18" s="39">
        <f t="shared" si="13"/>
        <v>0</v>
      </c>
      <c r="I18" s="131" t="e">
        <f t="shared" si="11"/>
        <v>#DIV/0!</v>
      </c>
      <c r="J18" s="117" t="e">
        <f t="shared" si="4"/>
        <v>#DIV/0!</v>
      </c>
      <c r="K18" s="46">
        <f t="shared" si="14"/>
        <v>0</v>
      </c>
      <c r="L18" s="125" t="e">
        <f t="shared" si="7"/>
        <v>#DIV/0!</v>
      </c>
    </row>
    <row r="19" spans="1:12" s="6" customFormat="1" ht="77.25" customHeight="1" thickBot="1">
      <c r="A19" s="145" t="s">
        <v>33</v>
      </c>
      <c r="B19" s="57">
        <v>0</v>
      </c>
      <c r="C19" s="57">
        <v>55</v>
      </c>
      <c r="D19" s="57">
        <v>55</v>
      </c>
      <c r="E19" s="57">
        <v>0</v>
      </c>
      <c r="F19" s="57">
        <v>0</v>
      </c>
      <c r="G19" s="102">
        <f t="shared" si="12"/>
        <v>0</v>
      </c>
      <c r="H19" s="129">
        <f>F19-E19</f>
        <v>0</v>
      </c>
      <c r="I19" s="118">
        <f t="shared" si="11"/>
        <v>0</v>
      </c>
      <c r="J19" s="130" t="s">
        <v>21</v>
      </c>
      <c r="K19" s="46">
        <f t="shared" si="14"/>
        <v>0</v>
      </c>
      <c r="L19" s="126" t="s">
        <v>21</v>
      </c>
    </row>
    <row r="20" spans="1:12" s="6" customFormat="1" ht="38.25" customHeight="1" thickBot="1">
      <c r="A20" s="69" t="s">
        <v>35</v>
      </c>
      <c r="B20" s="57">
        <v>10.9</v>
      </c>
      <c r="C20" s="57">
        <v>316.8</v>
      </c>
      <c r="D20" s="57">
        <v>316.8</v>
      </c>
      <c r="E20" s="57">
        <v>125</v>
      </c>
      <c r="F20" s="57">
        <v>99.4</v>
      </c>
      <c r="G20" s="102">
        <f t="shared" si="12"/>
        <v>1.0494198629630802E-2</v>
      </c>
      <c r="H20" s="129">
        <f>F20-E20</f>
        <v>-25.599999999999994</v>
      </c>
      <c r="I20" s="118">
        <f t="shared" si="11"/>
        <v>0.31376262626262624</v>
      </c>
      <c r="J20" s="122">
        <f t="shared" si="4"/>
        <v>0.79520000000000002</v>
      </c>
      <c r="K20" s="46">
        <f t="shared" si="14"/>
        <v>88.5</v>
      </c>
      <c r="L20" s="126">
        <f t="shared" si="7"/>
        <v>8.1192660550458715</v>
      </c>
    </row>
    <row r="21" spans="1:12" ht="74.25" customHeight="1">
      <c r="A21" s="22" t="s">
        <v>31</v>
      </c>
      <c r="B21" s="38">
        <v>33.299999999999997</v>
      </c>
      <c r="C21" s="38">
        <v>186.3</v>
      </c>
      <c r="D21" s="38">
        <v>186.3</v>
      </c>
      <c r="E21" s="38">
        <v>48.3</v>
      </c>
      <c r="F21" s="38">
        <v>49.8</v>
      </c>
      <c r="G21" s="31">
        <f t="shared" si="12"/>
        <v>5.2576568587083886E-3</v>
      </c>
      <c r="H21" s="133">
        <f t="shared" ref="H21:H23" si="15">F21-E21</f>
        <v>1.5</v>
      </c>
      <c r="I21" s="132">
        <f t="shared" si="11"/>
        <v>0.26731078904991945</v>
      </c>
      <c r="J21" s="130">
        <f t="shared" si="4"/>
        <v>1.031055900621118</v>
      </c>
      <c r="K21" s="46">
        <f t="shared" si="14"/>
        <v>16.5</v>
      </c>
      <c r="L21" s="75">
        <f t="shared" si="7"/>
        <v>0.49549549549549554</v>
      </c>
    </row>
    <row r="22" spans="1:12" ht="40.5" customHeight="1" thickBot="1">
      <c r="A22" s="144" t="s">
        <v>32</v>
      </c>
      <c r="B22" s="45">
        <v>0</v>
      </c>
      <c r="C22" s="45">
        <v>528</v>
      </c>
      <c r="D22" s="45">
        <v>528</v>
      </c>
      <c r="E22" s="45">
        <v>72</v>
      </c>
      <c r="F22" s="45">
        <v>71.900000000000006</v>
      </c>
      <c r="G22" s="90">
        <f t="shared" si="12"/>
        <v>7.5908740590589002E-3</v>
      </c>
      <c r="H22" s="74">
        <f t="shared" si="15"/>
        <v>-9.9999999999994316E-2</v>
      </c>
      <c r="I22" s="134">
        <f t="shared" ref="I22" si="16">F22/D22</f>
        <v>0.13617424242424245</v>
      </c>
      <c r="J22" s="118">
        <f t="shared" si="4"/>
        <v>0.99861111111111123</v>
      </c>
      <c r="K22" s="46">
        <f t="shared" si="14"/>
        <v>71.900000000000006</v>
      </c>
      <c r="L22" s="75" t="e">
        <f t="shared" si="7"/>
        <v>#DIV/0!</v>
      </c>
    </row>
    <row r="23" spans="1:12" s="5" customFormat="1" ht="12" hidden="1" customHeight="1" thickBot="1">
      <c r="A23" s="119" t="s">
        <v>5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1">
        <f t="shared" si="12"/>
        <v>0</v>
      </c>
      <c r="H23" s="39">
        <f t="shared" si="15"/>
        <v>0</v>
      </c>
      <c r="I23" s="50" t="s">
        <v>21</v>
      </c>
      <c r="J23" s="33" t="s">
        <v>21</v>
      </c>
      <c r="K23" s="30">
        <f t="shared" si="14"/>
        <v>0</v>
      </c>
      <c r="L23" s="116" t="e">
        <f t="shared" ref="L23" si="17">F23/B23-100%</f>
        <v>#DIV/0!</v>
      </c>
    </row>
    <row r="24" spans="1:12" s="5" customFormat="1" ht="12" hidden="1" customHeight="1" thickBot="1">
      <c r="A24" s="112" t="s">
        <v>18</v>
      </c>
      <c r="B24" s="143"/>
      <c r="C24" s="143"/>
      <c r="D24" s="143"/>
      <c r="E24" s="143"/>
      <c r="F24" s="143"/>
      <c r="G24" s="113">
        <f t="shared" si="12"/>
        <v>0</v>
      </c>
      <c r="H24" s="114">
        <f>F24-E24</f>
        <v>0</v>
      </c>
      <c r="I24" s="115" t="s">
        <v>27</v>
      </c>
      <c r="J24" s="115" t="s">
        <v>27</v>
      </c>
      <c r="K24" s="109">
        <f t="shared" si="14"/>
        <v>0</v>
      </c>
      <c r="L24" s="110" t="e">
        <f t="shared" ref="L24:L25" si="18">F24/B24-100%</f>
        <v>#DIV/0!</v>
      </c>
    </row>
    <row r="25" spans="1:12" s="5" customFormat="1" ht="51.95" customHeight="1" thickBot="1">
      <c r="A25" s="142" t="s">
        <v>34</v>
      </c>
      <c r="B25" s="45">
        <v>37.5</v>
      </c>
      <c r="C25" s="45">
        <v>0</v>
      </c>
      <c r="D25" s="45">
        <v>0</v>
      </c>
      <c r="E25" s="45">
        <v>0</v>
      </c>
      <c r="F25" s="45">
        <v>0</v>
      </c>
      <c r="G25" s="90">
        <f t="shared" ref="G25" si="19">F25/$F$36</f>
        <v>0</v>
      </c>
      <c r="H25" s="74">
        <f t="shared" ref="H25" si="20">F25-E25</f>
        <v>0</v>
      </c>
      <c r="I25" s="146" t="e">
        <f t="shared" ref="I25" si="21">F25/D25</f>
        <v>#DIV/0!</v>
      </c>
      <c r="J25" s="118" t="e">
        <f t="shared" ref="J25" si="22">F25/E25</f>
        <v>#DIV/0!</v>
      </c>
      <c r="K25" s="46">
        <f t="shared" ref="K25" si="23">F25-B25</f>
        <v>-37.5</v>
      </c>
      <c r="L25" s="75">
        <f t="shared" si="18"/>
        <v>-1</v>
      </c>
    </row>
    <row r="26" spans="1:12" s="15" customFormat="1" ht="12" customHeight="1" thickBot="1">
      <c r="A26" s="28" t="s">
        <v>10</v>
      </c>
      <c r="B26" s="84">
        <f>B6+B16</f>
        <v>1827.8</v>
      </c>
      <c r="C26" s="83">
        <f>C6+C16</f>
        <v>4808</v>
      </c>
      <c r="D26" s="83">
        <f>D6+D16</f>
        <v>4808</v>
      </c>
      <c r="E26" s="83">
        <f>E6+E16</f>
        <v>1686.3</v>
      </c>
      <c r="F26" s="84">
        <f>F6+F16</f>
        <v>1212.2</v>
      </c>
      <c r="G26" s="85">
        <f>G16+G6</f>
        <v>0.12797854707080941</v>
      </c>
      <c r="H26" s="84">
        <f>F26-E26</f>
        <v>-474.09999999999991</v>
      </c>
      <c r="I26" s="86">
        <f>F26/D26</f>
        <v>0.2521214642262895</v>
      </c>
      <c r="J26" s="86">
        <f>F26/E26</f>
        <v>0.71885192433137646</v>
      </c>
      <c r="K26" s="87">
        <f t="shared" si="5"/>
        <v>-615.59999999999991</v>
      </c>
      <c r="L26" s="88">
        <f>F26/B26-100%</f>
        <v>-0.33679833679833671</v>
      </c>
    </row>
    <row r="27" spans="1:12" s="5" customFormat="1" ht="4.5" hidden="1" customHeight="1" thickBot="1">
      <c r="A27" s="29"/>
      <c r="B27" s="61"/>
      <c r="C27" s="60"/>
      <c r="D27" s="60"/>
      <c r="E27" s="61"/>
      <c r="F27" s="61"/>
      <c r="G27" s="100"/>
      <c r="H27" s="61"/>
      <c r="I27" s="62"/>
      <c r="J27" s="62"/>
      <c r="K27" s="63"/>
      <c r="L27" s="64"/>
    </row>
    <row r="28" spans="1:12" ht="14.25" customHeight="1" thickBot="1">
      <c r="A28" s="78" t="s">
        <v>3</v>
      </c>
      <c r="B28" s="92">
        <f>SUM(B29:B35)</f>
        <v>9569.7999999999993</v>
      </c>
      <c r="C28" s="52">
        <f t="shared" ref="C28:G28" si="24">SUM(C29:C35)</f>
        <v>61216.3</v>
      </c>
      <c r="D28" s="52">
        <f t="shared" si="24"/>
        <v>63403.4</v>
      </c>
      <c r="E28" s="52">
        <f t="shared" si="24"/>
        <v>9075.1999999999989</v>
      </c>
      <c r="F28" s="92">
        <f>SUM(F29:F35)</f>
        <v>8259.7000000000007</v>
      </c>
      <c r="G28" s="101">
        <f t="shared" si="24"/>
        <v>0.87202145292919042</v>
      </c>
      <c r="H28" s="92">
        <f t="shared" ref="H28:H35" si="25">F28-E28</f>
        <v>-815.49999999999818</v>
      </c>
      <c r="I28" s="93">
        <f t="shared" ref="I28:I35" si="26">F28/D28</f>
        <v>0.13027219360475936</v>
      </c>
      <c r="J28" s="93">
        <f t="shared" ref="J28:J35" si="27">F28/E28</f>
        <v>0.91013972143864619</v>
      </c>
      <c r="K28" s="94">
        <f t="shared" ref="K28:K35" si="28">F28-B28</f>
        <v>-1310.0999999999985</v>
      </c>
      <c r="L28" s="95">
        <f t="shared" ref="L28:L34" si="29">F28/B28-100%</f>
        <v>-0.13689941273589823</v>
      </c>
    </row>
    <row r="29" spans="1:12" s="6" customFormat="1" ht="14.25" customHeight="1" thickBot="1">
      <c r="A29" s="79" t="s">
        <v>11</v>
      </c>
      <c r="B29" s="127">
        <v>3009.8</v>
      </c>
      <c r="C29" s="96">
        <v>4299.1000000000004</v>
      </c>
      <c r="D29" s="40">
        <v>4299.1000000000004</v>
      </c>
      <c r="E29" s="127">
        <v>1074.7</v>
      </c>
      <c r="F29" s="127">
        <v>1074.7</v>
      </c>
      <c r="G29" s="35">
        <f t="shared" ref="G29:G35" si="30">F29/$F$36</f>
        <v>0.11346192421794993</v>
      </c>
      <c r="H29" s="40">
        <f t="shared" si="25"/>
        <v>0</v>
      </c>
      <c r="I29" s="139">
        <f t="shared" si="26"/>
        <v>0.24998255448814868</v>
      </c>
      <c r="J29" s="139">
        <f t="shared" si="27"/>
        <v>1</v>
      </c>
      <c r="K29" s="34">
        <f t="shared" si="28"/>
        <v>-1935.1000000000001</v>
      </c>
      <c r="L29" s="123">
        <f t="shared" si="29"/>
        <v>-0.64293308525483428</v>
      </c>
    </row>
    <row r="30" spans="1:12" s="6" customFormat="1" ht="14.25" customHeight="1">
      <c r="A30" s="80" t="s">
        <v>12</v>
      </c>
      <c r="B30" s="38">
        <v>0</v>
      </c>
      <c r="C30" s="97">
        <v>0</v>
      </c>
      <c r="D30" s="38">
        <v>0</v>
      </c>
      <c r="E30" s="38">
        <v>0</v>
      </c>
      <c r="F30" s="38">
        <v>0</v>
      </c>
      <c r="G30" s="31">
        <f t="shared" si="30"/>
        <v>0</v>
      </c>
      <c r="H30" s="137">
        <f t="shared" si="25"/>
        <v>0</v>
      </c>
      <c r="I30" s="33" t="e">
        <f t="shared" si="26"/>
        <v>#DIV/0!</v>
      </c>
      <c r="J30" s="141" t="e">
        <f t="shared" si="27"/>
        <v>#DIV/0!</v>
      </c>
      <c r="K30" s="138">
        <f t="shared" ref="K30" si="31">F30-B30</f>
        <v>0</v>
      </c>
      <c r="L30" s="123" t="e">
        <f t="shared" si="29"/>
        <v>#DIV/0!</v>
      </c>
    </row>
    <row r="31" spans="1:12" s="6" customFormat="1" ht="13.5" customHeight="1">
      <c r="A31" s="80" t="s">
        <v>13</v>
      </c>
      <c r="B31" s="38">
        <v>50</v>
      </c>
      <c r="C31" s="97">
        <v>189.2</v>
      </c>
      <c r="D31" s="38">
        <v>189.2</v>
      </c>
      <c r="E31" s="38">
        <v>57.6</v>
      </c>
      <c r="F31" s="38">
        <v>55.7</v>
      </c>
      <c r="G31" s="31">
        <f t="shared" si="30"/>
        <v>5.8805519483947251E-3</v>
      </c>
      <c r="H31" s="38">
        <f t="shared" si="25"/>
        <v>-1.8999999999999986</v>
      </c>
      <c r="I31" s="47">
        <f t="shared" si="26"/>
        <v>0.29439746300211422</v>
      </c>
      <c r="J31" s="47">
        <f t="shared" si="27"/>
        <v>0.96701388888888895</v>
      </c>
      <c r="K31" s="136">
        <f t="shared" si="28"/>
        <v>5.7000000000000028</v>
      </c>
      <c r="L31" s="33">
        <f t="shared" si="29"/>
        <v>0.1140000000000001</v>
      </c>
    </row>
    <row r="32" spans="1:12" s="6" customFormat="1" ht="12.75" customHeight="1">
      <c r="A32" s="80" t="s">
        <v>14</v>
      </c>
      <c r="B32" s="38">
        <v>6500</v>
      </c>
      <c r="C32" s="97">
        <v>56728</v>
      </c>
      <c r="D32" s="38">
        <v>58800.1</v>
      </c>
      <c r="E32" s="38">
        <v>7827.9</v>
      </c>
      <c r="F32" s="38">
        <v>7014.3</v>
      </c>
      <c r="G32" s="90">
        <f t="shared" si="30"/>
        <v>0.74053780128590874</v>
      </c>
      <c r="H32" s="38">
        <f t="shared" si="25"/>
        <v>-813.59999999999945</v>
      </c>
      <c r="I32" s="33">
        <f t="shared" si="26"/>
        <v>0.11929061345133768</v>
      </c>
      <c r="J32" s="33">
        <f t="shared" si="27"/>
        <v>0.89606407848848357</v>
      </c>
      <c r="K32" s="136">
        <f t="shared" si="28"/>
        <v>514.30000000000018</v>
      </c>
      <c r="L32" s="33">
        <f t="shared" si="29"/>
        <v>7.9123076923076852E-2</v>
      </c>
    </row>
    <row r="33" spans="1:12" s="37" customFormat="1" ht="13.5" customHeight="1">
      <c r="A33" s="81" t="s">
        <v>19</v>
      </c>
      <c r="B33" s="140">
        <v>10</v>
      </c>
      <c r="C33" s="98">
        <v>0</v>
      </c>
      <c r="D33" s="76">
        <v>115</v>
      </c>
      <c r="E33" s="76">
        <v>115</v>
      </c>
      <c r="F33" s="135">
        <v>115</v>
      </c>
      <c r="G33" s="31">
        <f t="shared" si="30"/>
        <v>1.2141175476937044E-2</v>
      </c>
      <c r="H33" s="97">
        <f t="shared" si="25"/>
        <v>0</v>
      </c>
      <c r="I33" s="33">
        <f t="shared" si="26"/>
        <v>1</v>
      </c>
      <c r="J33" s="33">
        <f t="shared" si="27"/>
        <v>1</v>
      </c>
      <c r="K33" s="136">
        <f t="shared" si="28"/>
        <v>105</v>
      </c>
      <c r="L33" s="33">
        <f t="shared" si="29"/>
        <v>10.5</v>
      </c>
    </row>
    <row r="34" spans="1:12" s="37" customFormat="1" ht="34.5" customHeight="1">
      <c r="A34" s="82" t="s">
        <v>29</v>
      </c>
      <c r="B34" s="76">
        <v>0</v>
      </c>
      <c r="C34" s="98">
        <v>0</v>
      </c>
      <c r="D34" s="76">
        <v>0</v>
      </c>
      <c r="E34" s="76">
        <v>0</v>
      </c>
      <c r="F34" s="76">
        <v>0</v>
      </c>
      <c r="G34" s="102">
        <f t="shared" si="30"/>
        <v>0</v>
      </c>
      <c r="H34" s="76">
        <f t="shared" si="25"/>
        <v>0</v>
      </c>
      <c r="I34" s="33" t="s">
        <v>21</v>
      </c>
      <c r="J34" s="33" t="s">
        <v>21</v>
      </c>
      <c r="K34" s="30">
        <f t="shared" si="28"/>
        <v>0</v>
      </c>
      <c r="L34" s="110" t="e">
        <f t="shared" si="29"/>
        <v>#DIV/0!</v>
      </c>
    </row>
    <row r="35" spans="1:12" s="6" customFormat="1" ht="40.5" customHeight="1" thickBot="1">
      <c r="A35" s="89" t="s">
        <v>17</v>
      </c>
      <c r="B35" s="46">
        <v>0</v>
      </c>
      <c r="C35" s="99">
        <v>0</v>
      </c>
      <c r="D35" s="46">
        <v>0</v>
      </c>
      <c r="E35" s="46">
        <v>0</v>
      </c>
      <c r="F35" s="46">
        <v>0</v>
      </c>
      <c r="G35" s="90">
        <f t="shared" si="30"/>
        <v>0</v>
      </c>
      <c r="H35" s="91">
        <f t="shared" si="25"/>
        <v>0</v>
      </c>
      <c r="I35" s="33" t="e">
        <f t="shared" si="26"/>
        <v>#DIV/0!</v>
      </c>
      <c r="J35" s="33" t="e">
        <f t="shared" si="27"/>
        <v>#DIV/0!</v>
      </c>
      <c r="K35" s="30">
        <f t="shared" si="28"/>
        <v>0</v>
      </c>
      <c r="L35" s="53" t="s">
        <v>21</v>
      </c>
    </row>
    <row r="36" spans="1:12" ht="12.75" customHeight="1" thickBot="1">
      <c r="A36" s="24" t="s">
        <v>4</v>
      </c>
      <c r="B36" s="32">
        <f>B26+B28</f>
        <v>11397.599999999999</v>
      </c>
      <c r="C36" s="54">
        <f>C26+C28</f>
        <v>66024.3</v>
      </c>
      <c r="D36" s="54">
        <f>D26+D28</f>
        <v>68211.399999999994</v>
      </c>
      <c r="E36" s="54">
        <f>E26+E28</f>
        <v>10761.499999999998</v>
      </c>
      <c r="F36" s="32">
        <f>F26+F28</f>
        <v>9471.9000000000015</v>
      </c>
      <c r="G36" s="41">
        <f>G28+G26</f>
        <v>0.99999999999999978</v>
      </c>
      <c r="H36" s="54">
        <f>F36-E36</f>
        <v>-1289.5999999999967</v>
      </c>
      <c r="I36" s="42">
        <f>F36/D36</f>
        <v>0.13886095286125197</v>
      </c>
      <c r="J36" s="42">
        <f>F36/E36</f>
        <v>0.88016540445105262</v>
      </c>
      <c r="K36" s="32">
        <f>F36-B36</f>
        <v>-1925.6999999999971</v>
      </c>
      <c r="L36" s="111">
        <f>F36/B36-100%</f>
        <v>-0.16895662244683063</v>
      </c>
    </row>
    <row r="37" spans="1:1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39370078740157483" top="0.78740157480314965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2022-01-14T12:48:59Z</cp:lastPrinted>
  <dcterms:created xsi:type="dcterms:W3CDTF">2007-02-19T15:18:48Z</dcterms:created>
  <dcterms:modified xsi:type="dcterms:W3CDTF">2022-04-07T07:01:50Z</dcterms:modified>
</cp:coreProperties>
</file>